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vvedimenti\Delibere\Pelugo\DELIBERE CONSIGLIO\testi\Delibere prossimo consiglio\"/>
    </mc:Choice>
  </mc:AlternateContent>
  <xr:revisionPtr revIDLastSave="0" documentId="13_ncr:1_{DA506A2B-5835-4D8C-8B80-BF1AEF5F79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Foglio1!$A$1:$P$22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H19" i="1"/>
  <c r="H17" i="1"/>
  <c r="I22" i="1"/>
  <c r="I21" i="1"/>
  <c r="D17" i="1"/>
  <c r="D19" i="1"/>
  <c r="G19" i="1" l="1"/>
  <c r="N19" i="1"/>
  <c r="L22" i="1"/>
  <c r="F15" i="1"/>
  <c r="F21" i="1"/>
  <c r="L21" i="1"/>
  <c r="N14" i="1"/>
  <c r="D15" i="1"/>
  <c r="G15" i="1" l="1"/>
  <c r="G10" i="1"/>
  <c r="D21" i="1" l="1"/>
  <c r="D10" i="1"/>
  <c r="D22" i="1" l="1"/>
  <c r="E21" i="1"/>
  <c r="E22" i="1" s="1"/>
  <c r="H21" i="1" l="1"/>
  <c r="J21" i="1"/>
  <c r="K21" i="1"/>
  <c r="M21" i="1"/>
  <c r="N17" i="1"/>
  <c r="N9" i="1"/>
  <c r="M22" i="1" l="1"/>
  <c r="J22" i="1"/>
  <c r="K22" i="1"/>
  <c r="H22" i="1"/>
  <c r="N10" i="1"/>
  <c r="N20" i="1" l="1"/>
  <c r="F22" i="1" l="1"/>
  <c r="F24" i="1" s="1"/>
  <c r="G21" i="1"/>
  <c r="G22" i="1" s="1"/>
  <c r="N15" i="1"/>
  <c r="N21" i="1" l="1"/>
  <c r="N22" i="1"/>
</calcChain>
</file>

<file path=xl/sharedStrings.xml><?xml version="1.0" encoding="utf-8"?>
<sst xmlns="http://schemas.openxmlformats.org/spreadsheetml/2006/main" count="39" uniqueCount="39">
  <si>
    <t>DESCRIZIONE INTERVENTO</t>
  </si>
  <si>
    <t>CAPITOLO</t>
  </si>
  <si>
    <t>INVESTIMENTO    Euro</t>
  </si>
  <si>
    <t>TOTALE FINANZIAMENTI</t>
  </si>
  <si>
    <t>PROGRAMMA 1</t>
  </si>
  <si>
    <t>PROGRAMMA 3</t>
  </si>
  <si>
    <t xml:space="preserve">TOTALE PROGRAMMA 1 </t>
  </si>
  <si>
    <t xml:space="preserve">TOTALE PROGRAMMA 3 </t>
  </si>
  <si>
    <t>TOTALE SPESE DI INVESTIMENTO</t>
  </si>
  <si>
    <t>PROGRAMMA 4</t>
  </si>
  <si>
    <t xml:space="preserve">TOTALE PROGRAMMA 4 </t>
  </si>
  <si>
    <t>TOTALE PROGRAMMA 2</t>
  </si>
  <si>
    <t>PROSPETTO DELLE OPERE PUBBLICHE E DELLE SPESE DI INVESTIMENTO</t>
  </si>
  <si>
    <t>Manutenzione straordinaria strade e piazze comunali</t>
  </si>
  <si>
    <t>Canoni aggiuntivi Bim</t>
  </si>
  <si>
    <t>QUOTA EX FIM</t>
  </si>
  <si>
    <t>codice PDC</t>
  </si>
  <si>
    <t>PROGRAMMA 2</t>
  </si>
  <si>
    <t>Contributi BIM</t>
  </si>
  <si>
    <t>2.2.1.9.12</t>
  </si>
  <si>
    <t>Contributo PAT e Budget PAT</t>
  </si>
  <si>
    <t>PROGETTAZIONE E REALIZZAZIONE CENTRALINE PER LA PRODUZIONE DI ENERGIA ELETTRICA</t>
  </si>
  <si>
    <t>Contributo da Comuni</t>
  </si>
  <si>
    <t>2.2.1.9.999</t>
  </si>
  <si>
    <t>Intervento per sistemazione poligono giapponese</t>
  </si>
  <si>
    <t>2.2.2.2.6</t>
  </si>
  <si>
    <t>Fondo pluriennale vincolato</t>
  </si>
  <si>
    <t xml:space="preserve">AVANZO DI AMMINISTRAZIONE </t>
  </si>
  <si>
    <t>INTERVENTO 18 LAVORO</t>
  </si>
  <si>
    <t>2.3.3.3.999</t>
  </si>
  <si>
    <t xml:space="preserve">ACQUISTO ATTREZZATURE D'UFFICIO </t>
  </si>
  <si>
    <t>Apporto di capitale</t>
  </si>
  <si>
    <t>2.2.1.7</t>
  </si>
  <si>
    <r>
      <t xml:space="preserve">COMUNE DI PELUGO - PROVINCIA DI TRENTO </t>
    </r>
    <r>
      <rPr>
        <sz val="12"/>
        <rFont val="Arial"/>
        <family val="2"/>
      </rPr>
      <t xml:space="preserve">       Approvato con deliberazione consiliare nr. _ dd. __.__.2020</t>
    </r>
  </si>
  <si>
    <t>Intervento per lavori socialmente utili</t>
  </si>
  <si>
    <t>Contributi messa in sicurezza</t>
  </si>
  <si>
    <t>FINANZIAMENTO SPESA UNA TANTUM PER RESTITUZIONE CONTRIBUTI MESSA IN SICUREZZA ANNO 2019</t>
  </si>
  <si>
    <t>TOTALE UTILIZZO EX FIM</t>
  </si>
  <si>
    <t>2.3.1.2.6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</si>
</sst>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center" wrapText="1"/>
    </xf>
    <xf numFmtId="4" fontId="9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wrapText="1"/>
    </xf>
    <xf numFmtId="0" fontId="2" fillId="0" borderId="0" xfId="0" applyFont="1" applyFill="1"/>
    <xf numFmtId="4" fontId="4" fillId="0" borderId="0" xfId="0" applyNumberFormat="1" applyFont="1" applyFill="1"/>
    <xf numFmtId="4" fontId="2" fillId="0" borderId="0" xfId="0" applyNumberFormat="1" applyFont="1" applyFill="1"/>
    <xf numFmtId="0" fontId="6" fillId="0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3" fontId="10" fillId="0" borderId="3" xfId="1" applyFont="1" applyFill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right" vertical="center" wrapText="1"/>
    </xf>
    <xf numFmtId="4" fontId="11" fillId="0" borderId="7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/>
    <xf numFmtId="4" fontId="8" fillId="0" borderId="0" xfId="0" applyNumberFormat="1" applyFont="1" applyFill="1"/>
    <xf numFmtId="0" fontId="13" fillId="0" borderId="0" xfId="0" applyFont="1" applyFill="1"/>
    <xf numFmtId="0" fontId="14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8" fillId="0" borderId="0" xfId="0" applyFont="1" applyFill="1" applyBorder="1"/>
    <xf numFmtId="4" fontId="11" fillId="0" borderId="1" xfId="0" applyNumberFormat="1" applyFont="1" applyFill="1" applyBorder="1"/>
    <xf numFmtId="43" fontId="10" fillId="0" borderId="4" xfId="1" applyFont="1" applyFill="1" applyBorder="1"/>
    <xf numFmtId="4" fontId="11" fillId="0" borderId="8" xfId="0" applyNumberFormat="1" applyFont="1" applyFill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zoomScale="75" zoomScaleNormal="75" zoomScaleSheetLayoutView="75" workbookViewId="0">
      <selection activeCell="A18" sqref="A18"/>
    </sheetView>
  </sheetViews>
  <sheetFormatPr defaultRowHeight="12.75" x14ac:dyDescent="0.2"/>
  <cols>
    <col min="1" max="1" width="13.5703125" style="42" customWidth="1"/>
    <col min="2" max="2" width="12.28515625" style="42" customWidth="1"/>
    <col min="3" max="3" width="46.140625" style="15" customWidth="1"/>
    <col min="4" max="4" width="16.7109375" style="33" customWidth="1"/>
    <col min="5" max="5" width="18.28515625" style="33" customWidth="1"/>
    <col min="6" max="6" width="14.28515625" style="33" customWidth="1"/>
    <col min="7" max="7" width="17.5703125" style="33" customWidth="1"/>
    <col min="8" max="9" width="16.42578125" style="33" customWidth="1"/>
    <col min="10" max="10" width="16.140625" style="33" customWidth="1"/>
    <col min="11" max="12" width="14.85546875" style="33" customWidth="1"/>
    <col min="13" max="13" width="15.140625" style="33" customWidth="1"/>
    <col min="14" max="14" width="19.5703125" style="33" customWidth="1"/>
    <col min="15" max="15" width="13.85546875" style="1" bestFit="1" customWidth="1"/>
    <col min="16" max="16" width="17.140625" style="1" customWidth="1"/>
    <col min="17" max="16384" width="9.140625" style="1"/>
  </cols>
  <sheetData>
    <row r="1" spans="1:19" ht="20.25" customHeight="1" x14ac:dyDescent="0.2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9" ht="7.5" customHeight="1" x14ac:dyDescent="0.2">
      <c r="A2" s="19"/>
      <c r="B2" s="19"/>
      <c r="C2" s="3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"/>
      <c r="P2" s="2"/>
    </row>
    <row r="3" spans="1:19" x14ac:dyDescent="0.2">
      <c r="A3" s="48" t="s">
        <v>12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9" ht="4.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ht="1.5" hidden="1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9" ht="38.25" x14ac:dyDescent="0.2">
      <c r="A7" s="37" t="s">
        <v>16</v>
      </c>
      <c r="B7" s="37" t="s">
        <v>1</v>
      </c>
      <c r="C7" s="4" t="s">
        <v>0</v>
      </c>
      <c r="D7" s="4" t="s">
        <v>2</v>
      </c>
      <c r="E7" s="4" t="s">
        <v>27</v>
      </c>
      <c r="F7" s="4" t="s">
        <v>15</v>
      </c>
      <c r="G7" s="4" t="s">
        <v>14</v>
      </c>
      <c r="H7" s="4" t="s">
        <v>20</v>
      </c>
      <c r="I7" s="4" t="s">
        <v>35</v>
      </c>
      <c r="J7" s="4" t="s">
        <v>18</v>
      </c>
      <c r="K7" s="4" t="s">
        <v>22</v>
      </c>
      <c r="L7" s="4" t="s">
        <v>31</v>
      </c>
      <c r="M7" s="4" t="s">
        <v>26</v>
      </c>
      <c r="N7" s="4" t="s">
        <v>3</v>
      </c>
    </row>
    <row r="8" spans="1:19" ht="18" x14ac:dyDescent="0.2">
      <c r="A8" s="45" t="s">
        <v>4</v>
      </c>
      <c r="B8" s="46"/>
      <c r="C8" s="4"/>
      <c r="D8" s="20"/>
      <c r="E8" s="20"/>
      <c r="F8" s="4"/>
      <c r="G8" s="4"/>
      <c r="H8" s="4"/>
      <c r="I8" s="4"/>
      <c r="J8" s="4"/>
      <c r="K8" s="4"/>
      <c r="L8" s="4"/>
      <c r="M8" s="4"/>
      <c r="N8" s="20"/>
    </row>
    <row r="9" spans="1:19" ht="45" customHeight="1" x14ac:dyDescent="0.2">
      <c r="A9" s="44" t="s">
        <v>32</v>
      </c>
      <c r="B9" s="44">
        <v>3020</v>
      </c>
      <c r="C9" s="6" t="s">
        <v>30</v>
      </c>
      <c r="D9" s="13">
        <v>11000</v>
      </c>
      <c r="E9" s="22"/>
      <c r="F9" s="23"/>
      <c r="G9" s="24">
        <v>11000</v>
      </c>
      <c r="H9" s="23"/>
      <c r="I9" s="23"/>
      <c r="J9" s="23"/>
      <c r="K9" s="23"/>
      <c r="L9" s="23"/>
      <c r="M9" s="23"/>
      <c r="N9" s="23">
        <f>SUM(F9:M9)</f>
        <v>11000</v>
      </c>
      <c r="O9" s="17"/>
    </row>
    <row r="10" spans="1:19" ht="18.75" thickBot="1" x14ac:dyDescent="0.25">
      <c r="A10" s="38"/>
      <c r="B10" s="38"/>
      <c r="C10" s="5" t="s">
        <v>6</v>
      </c>
      <c r="D10" s="25">
        <f>SUM(D9:D9)</f>
        <v>11000</v>
      </c>
      <c r="E10" s="25"/>
      <c r="F10" s="25"/>
      <c r="G10" s="25">
        <f>SUM(G9:G9)</f>
        <v>11000</v>
      </c>
      <c r="H10" s="25"/>
      <c r="I10" s="25"/>
      <c r="J10" s="25"/>
      <c r="K10" s="25"/>
      <c r="L10" s="25"/>
      <c r="M10" s="25"/>
      <c r="N10" s="25">
        <f>SUM(F10:M10)</f>
        <v>11000</v>
      </c>
      <c r="O10" s="17"/>
    </row>
    <row r="11" spans="1:19" ht="18.75" thickTop="1" x14ac:dyDescent="0.2">
      <c r="A11" s="45" t="s">
        <v>17</v>
      </c>
      <c r="B11" s="46"/>
      <c r="C11" s="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9" ht="18.75" thickBot="1" x14ac:dyDescent="0.25">
      <c r="A12" s="38"/>
      <c r="B12" s="38"/>
      <c r="C12" s="7" t="s">
        <v>11</v>
      </c>
      <c r="D12" s="28">
        <v>0</v>
      </c>
      <c r="E12" s="28"/>
      <c r="F12" s="28"/>
      <c r="G12" s="28"/>
      <c r="H12" s="28"/>
      <c r="I12" s="28"/>
      <c r="J12" s="28"/>
      <c r="K12" s="28"/>
      <c r="L12" s="28"/>
      <c r="M12" s="28"/>
      <c r="N12" s="28">
        <v>0</v>
      </c>
    </row>
    <row r="13" spans="1:19" ht="18.75" thickTop="1" x14ac:dyDescent="0.2">
      <c r="A13" s="45" t="s">
        <v>5</v>
      </c>
      <c r="B13" s="46"/>
      <c r="C13" s="8"/>
      <c r="D13" s="27"/>
      <c r="E13" s="29"/>
      <c r="F13" s="29"/>
      <c r="G13" s="29"/>
      <c r="H13" s="27"/>
      <c r="I13" s="27"/>
      <c r="J13" s="27"/>
      <c r="K13" s="27"/>
      <c r="L13" s="27"/>
      <c r="M13" s="27"/>
      <c r="N13" s="27"/>
    </row>
    <row r="14" spans="1:19" s="36" customFormat="1" ht="15" x14ac:dyDescent="0.2">
      <c r="A14" s="43" t="s">
        <v>29</v>
      </c>
      <c r="B14" s="40">
        <v>4012</v>
      </c>
      <c r="C14" s="9" t="s">
        <v>28</v>
      </c>
      <c r="D14" s="22">
        <v>9150</v>
      </c>
      <c r="E14" s="22"/>
      <c r="F14" s="30">
        <v>9150</v>
      </c>
      <c r="G14" s="30"/>
      <c r="H14" s="30"/>
      <c r="I14" s="30"/>
      <c r="J14" s="30"/>
      <c r="K14" s="30"/>
      <c r="L14" s="30"/>
      <c r="M14" s="30"/>
      <c r="N14" s="30">
        <f>SUM(F14:K14)</f>
        <v>9150</v>
      </c>
      <c r="O14" s="35"/>
      <c r="P14" s="35"/>
      <c r="Q14" s="35"/>
      <c r="R14" s="35"/>
      <c r="S14" s="35"/>
    </row>
    <row r="15" spans="1:19" ht="18.75" thickBot="1" x14ac:dyDescent="0.25">
      <c r="A15" s="39"/>
      <c r="B15" s="39"/>
      <c r="C15" s="10" t="s">
        <v>7</v>
      </c>
      <c r="D15" s="25">
        <f>SUM(D14:D14)</f>
        <v>9150</v>
      </c>
      <c r="E15" s="25"/>
      <c r="F15" s="25">
        <f>SUM(F14)</f>
        <v>9150</v>
      </c>
      <c r="G15" s="25">
        <f>SUM(G14:G14)</f>
        <v>0</v>
      </c>
      <c r="H15" s="25"/>
      <c r="I15" s="25"/>
      <c r="J15" s="25"/>
      <c r="K15" s="25"/>
      <c r="L15" s="25"/>
      <c r="M15" s="25"/>
      <c r="N15" s="25">
        <f>SUM(N14:N14)</f>
        <v>9150</v>
      </c>
    </row>
    <row r="16" spans="1:19" ht="18.75" thickTop="1" x14ac:dyDescent="0.2">
      <c r="A16" s="45" t="s">
        <v>9</v>
      </c>
      <c r="B16" s="46"/>
      <c r="C16" s="11"/>
      <c r="D16" s="31"/>
      <c r="E16" s="31"/>
      <c r="F16" s="32"/>
      <c r="G16" s="32"/>
      <c r="H16" s="32"/>
      <c r="I16" s="32"/>
      <c r="J16" s="32"/>
      <c r="K16" s="32"/>
      <c r="L16" s="32"/>
      <c r="M16" s="32"/>
      <c r="N16" s="31"/>
    </row>
    <row r="17" spans="1:16" s="35" customFormat="1" ht="30" x14ac:dyDescent="0.2">
      <c r="A17" s="38" t="s">
        <v>19</v>
      </c>
      <c r="B17" s="38">
        <v>3680</v>
      </c>
      <c r="C17" s="6" t="s">
        <v>13</v>
      </c>
      <c r="D17" s="21">
        <f>5000+15501.71</f>
        <v>20501.71</v>
      </c>
      <c r="E17" s="21"/>
      <c r="F17" s="21"/>
      <c r="G17" s="21">
        <v>5000</v>
      </c>
      <c r="H17" s="21">
        <f>+D17-G17-I17</f>
        <v>3903.8099999999995</v>
      </c>
      <c r="I17" s="21">
        <v>11597.9</v>
      </c>
      <c r="J17" s="21"/>
      <c r="K17" s="21"/>
      <c r="L17" s="21"/>
      <c r="M17" s="21"/>
      <c r="N17" s="27">
        <f>SUM(F17:M17)</f>
        <v>20501.71</v>
      </c>
    </row>
    <row r="18" spans="1:16" s="35" customFormat="1" ht="15" x14ac:dyDescent="0.2">
      <c r="A18" s="39" t="s">
        <v>38</v>
      </c>
      <c r="B18" s="39">
        <v>4011</v>
      </c>
      <c r="C18" s="9" t="s">
        <v>34</v>
      </c>
      <c r="D18" s="21">
        <v>14000</v>
      </c>
      <c r="E18" s="21"/>
      <c r="F18" s="21">
        <v>900.2</v>
      </c>
      <c r="G18" s="21">
        <v>13099.8</v>
      </c>
      <c r="H18" s="21"/>
      <c r="I18" s="21"/>
      <c r="J18" s="21"/>
      <c r="K18" s="21"/>
      <c r="L18" s="21"/>
      <c r="M18" s="21"/>
      <c r="N18" s="27"/>
    </row>
    <row r="19" spans="1:16" s="16" customFormat="1" ht="54.75" customHeight="1" x14ac:dyDescent="0.2">
      <c r="A19" s="39" t="s">
        <v>23</v>
      </c>
      <c r="B19" s="39">
        <v>4027</v>
      </c>
      <c r="C19" s="9" t="s">
        <v>21</v>
      </c>
      <c r="D19" s="21">
        <f>1189500+1500</f>
        <v>1191000</v>
      </c>
      <c r="E19" s="21"/>
      <c r="F19" s="21">
        <f>9558.01-7618.52</f>
        <v>1939.4899999999998</v>
      </c>
      <c r="G19" s="21">
        <f>142679.32-11000-5000</f>
        <v>126679.32</v>
      </c>
      <c r="H19" s="21">
        <f>+D19-F19-G19-J19-K19-L19</f>
        <v>17381.189999999944</v>
      </c>
      <c r="I19" s="21"/>
      <c r="J19" s="21">
        <v>257500</v>
      </c>
      <c r="K19" s="21">
        <v>187500</v>
      </c>
      <c r="L19" s="21">
        <v>600000</v>
      </c>
      <c r="M19" s="21"/>
      <c r="N19" s="27">
        <f>SUM(E19:M19)</f>
        <v>1191000</v>
      </c>
      <c r="O19" s="18"/>
      <c r="P19" s="18"/>
    </row>
    <row r="20" spans="1:16" s="16" customFormat="1" ht="54.75" customHeight="1" x14ac:dyDescent="0.2">
      <c r="A20" s="40" t="s">
        <v>25</v>
      </c>
      <c r="B20" s="40">
        <v>4201</v>
      </c>
      <c r="C20" s="9" t="s">
        <v>24</v>
      </c>
      <c r="D20" s="21">
        <v>22428.75</v>
      </c>
      <c r="E20" s="21"/>
      <c r="F20" s="21">
        <v>8025.61</v>
      </c>
      <c r="G20" s="21"/>
      <c r="H20" s="21">
        <v>14403.14</v>
      </c>
      <c r="I20" s="21"/>
      <c r="J20" s="21"/>
      <c r="K20" s="21"/>
      <c r="L20" s="21"/>
      <c r="M20" s="21"/>
      <c r="N20" s="27">
        <f>SUM(F20:M20)</f>
        <v>22428.75</v>
      </c>
    </row>
    <row r="21" spans="1:16" ht="18.75" thickBot="1" x14ac:dyDescent="0.25">
      <c r="A21" s="39"/>
      <c r="B21" s="39"/>
      <c r="C21" s="12" t="s">
        <v>10</v>
      </c>
      <c r="D21" s="25">
        <f>SUM(D17:D20)</f>
        <v>1247930.46</v>
      </c>
      <c r="E21" s="25">
        <f>SUM(E16:E20)</f>
        <v>0</v>
      </c>
      <c r="F21" s="25">
        <f>SUM(F17:F20)</f>
        <v>10865.3</v>
      </c>
      <c r="G21" s="25">
        <f>SUM(G17:G20)</f>
        <v>144779.12</v>
      </c>
      <c r="H21" s="25">
        <f>SUM(H17:H20)</f>
        <v>35688.139999999941</v>
      </c>
      <c r="I21" s="25">
        <f>SUM(I17:I20)</f>
        <v>11597.9</v>
      </c>
      <c r="J21" s="25">
        <f>SUM(J17:J20)</f>
        <v>257500</v>
      </c>
      <c r="K21" s="25">
        <f>SUM(K17:K20)</f>
        <v>187500</v>
      </c>
      <c r="L21" s="25">
        <f>SUM(L16:L20)</f>
        <v>600000</v>
      </c>
      <c r="M21" s="25">
        <f>SUM(M17:M20)</f>
        <v>0</v>
      </c>
      <c r="N21" s="28">
        <f>SUM(E21:M21)</f>
        <v>1247930.46</v>
      </c>
    </row>
    <row r="22" spans="1:16" s="14" customFormat="1" ht="17.25" thickTop="1" thickBot="1" x14ac:dyDescent="0.25">
      <c r="A22" s="41"/>
      <c r="B22" s="41"/>
      <c r="C22" s="13" t="s">
        <v>8</v>
      </c>
      <c r="D22" s="28">
        <f>+D10+D12+D15+D21</f>
        <v>1268080.46</v>
      </c>
      <c r="E22" s="28">
        <f>+E21</f>
        <v>0</v>
      </c>
      <c r="F22" s="53">
        <f>+F10+F12+F15+F21</f>
        <v>20015.3</v>
      </c>
      <c r="G22" s="28">
        <f>+G21+G15+G10</f>
        <v>155779.12</v>
      </c>
      <c r="H22" s="28">
        <f>+H10+H12+H15+H21</f>
        <v>35688.139999999941</v>
      </c>
      <c r="I22" s="28">
        <f>+I10+I12+I15+I21</f>
        <v>11597.9</v>
      </c>
      <c r="J22" s="28">
        <f>+J10+J12+J15+J21</f>
        <v>257500</v>
      </c>
      <c r="K22" s="28">
        <f>+K10+K12+K15+K21</f>
        <v>187500</v>
      </c>
      <c r="L22" s="28">
        <f>+L10+L12+L15+L21</f>
        <v>600000</v>
      </c>
      <c r="M22" s="28">
        <f>+M10+M12+M15+M21</f>
        <v>0</v>
      </c>
      <c r="N22" s="28">
        <f>SUM(E22:M22)</f>
        <v>1268080.46</v>
      </c>
    </row>
    <row r="23" spans="1:16" ht="45.75" thickTop="1" x14ac:dyDescent="0.2">
      <c r="C23" s="49" t="s">
        <v>36</v>
      </c>
      <c r="F23" s="52">
        <v>7618.52</v>
      </c>
    </row>
    <row r="24" spans="1:16" ht="15.75" x14ac:dyDescent="0.25">
      <c r="C24" s="49" t="s">
        <v>37</v>
      </c>
      <c r="D24" s="34"/>
      <c r="E24" s="34"/>
      <c r="F24" s="51">
        <f>+F22+F23</f>
        <v>27633.82</v>
      </c>
    </row>
    <row r="25" spans="1:16" x14ac:dyDescent="0.2">
      <c r="F25" s="50"/>
    </row>
  </sheetData>
  <mergeCells count="6">
    <mergeCell ref="A16:B16"/>
    <mergeCell ref="A1:P1"/>
    <mergeCell ref="A13:B13"/>
    <mergeCell ref="A8:B8"/>
    <mergeCell ref="A3:P5"/>
    <mergeCell ref="A11:B11"/>
  </mergeCells>
  <phoneticPr fontId="0" type="noConversion"/>
  <printOptions horizontalCentered="1"/>
  <pageMargins left="0.39370078740157483" right="0.19685039370078741" top="0.39370078740157483" bottom="0.39370078740157483" header="0.51181102362204722" footer="0.51181102362204722"/>
  <pageSetup paperSize="9" scale="53" orientation="landscape" horizontalDpi="4294967292" verticalDpi="180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Breguzzo</dc:creator>
  <cp:lastModifiedBy>Katia Pouli</cp:lastModifiedBy>
  <cp:lastPrinted>2020-03-04T08:39:45Z</cp:lastPrinted>
  <dcterms:created xsi:type="dcterms:W3CDTF">1998-02-23T17:34:16Z</dcterms:created>
  <dcterms:modified xsi:type="dcterms:W3CDTF">2020-03-04T08:49:01Z</dcterms:modified>
</cp:coreProperties>
</file>